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ism365-my.sharepoint.com/personal/advisor_sarah_iala-aism_org/Documents/Microsoft Teams Chat Files/"/>
    </mc:Choice>
  </mc:AlternateContent>
  <xr:revisionPtr revIDLastSave="12" documentId="8_{CCE2F046-FFC0-43F3-9668-D4BB542E7866}" xr6:coauthVersionLast="47" xr6:coauthVersionMax="47" xr10:uidLastSave="{93BCB455-BA12-4F8F-8DBA-3D17A73CFF08}"/>
  <bookViews>
    <workbookView xWindow="-120" yWindow="-120" windowWidth="38640" windowHeight="21120" xr2:uid="{00000000-000D-0000-FFFF-FFFF00000000}"/>
  </bookViews>
  <sheets>
    <sheet name="Zone " sheetId="14" r:id="rId1"/>
    <sheet name=" Zone hazards image" sheetId="17" r:id="rId2"/>
    <sheet name="G1138 Tables" sheetId="15" r:id="rId3"/>
    <sheet name="Dropdowns" sheetId="18" r:id="rId4"/>
  </sheets>
  <definedNames>
    <definedName name="_xlnm._FilterDatabase" localSheetId="0" hidden="1">'Zone '!$A$5:$U$5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14" l="1"/>
  <c r="U8" i="14"/>
  <c r="U9" i="14"/>
  <c r="U10" i="14"/>
  <c r="U6" i="14"/>
  <c r="L8" i="14"/>
  <c r="P8" i="14"/>
  <c r="P6" i="14"/>
  <c r="P7" i="14"/>
  <c r="P9" i="14"/>
  <c r="P10" i="14"/>
  <c r="L10" i="14"/>
  <c r="Q10" i="14" s="1"/>
  <c r="L7" i="14"/>
  <c r="Q7" i="14" s="1"/>
  <c r="L9" i="14"/>
  <c r="L6" i="14"/>
  <c r="Q9" i="14" l="1"/>
  <c r="Q8" i="14"/>
  <c r="V6" i="14"/>
  <c r="V7" i="14" s="1"/>
  <c r="V8" i="14" s="1"/>
  <c r="V9" i="14" s="1"/>
  <c r="V10" i="14" s="1"/>
  <c r="Q6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Robinson</author>
  </authors>
  <commentList>
    <comment ref="B5" authorId="0" shapeId="0" xr:uid="{05F36224-B25A-4651-A907-63F20E1B8AA0}">
      <text>
        <r>
          <rPr>
            <b/>
            <sz val="14"/>
            <color indexed="81"/>
            <rFont val="Tahoma"/>
            <family val="2"/>
          </rPr>
          <t xml:space="preserve">General grouping of scenario type based on G1138 Annex B
</t>
        </r>
      </text>
    </comment>
    <comment ref="D5" authorId="0" shapeId="0" xr:uid="{F10BF7B1-4D5F-4F5F-A32D-4C15F85C8243}">
      <text>
        <r>
          <rPr>
            <b/>
            <sz val="14"/>
            <color indexed="81"/>
            <rFont val="Tahoma"/>
            <family val="2"/>
          </rPr>
          <t>Unique reference to refer to in report
e.g. zone 1, hazard 1, scenario 1 could be 1.1.1</t>
        </r>
      </text>
    </comment>
    <comment ref="F5" authorId="0" shapeId="0" xr:uid="{AF41A4F9-6FF4-433D-869D-D9336163D14D}">
      <text>
        <r>
          <rPr>
            <b/>
            <sz val="14"/>
            <color indexed="81"/>
            <rFont val="Tahoma"/>
            <family val="2"/>
          </rPr>
          <t>e.g., use "Five Whys" to understand root cause and any contributory causes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EF39B8FC-35BC-4B7A-9351-8EF165E4DE6C}">
      <text>
        <r>
          <rPr>
            <b/>
            <sz val="14"/>
            <color indexed="81"/>
            <rFont val="Tahoma"/>
            <family val="2"/>
          </rPr>
          <t>Insert rows as necessary for number of scenarios</t>
        </r>
      </text>
    </comment>
  </commentList>
</comments>
</file>

<file path=xl/sharedStrings.xml><?xml version="1.0" encoding="utf-8"?>
<sst xmlns="http://schemas.openxmlformats.org/spreadsheetml/2006/main" count="92" uniqueCount="59">
  <si>
    <t>SIRA Location</t>
  </si>
  <si>
    <t>Name of location</t>
  </si>
  <si>
    <t>Zone number</t>
  </si>
  <si>
    <t>1</t>
  </si>
  <si>
    <t>SIRA Workbook</t>
  </si>
  <si>
    <t>V2.0</t>
  </si>
  <si>
    <t>Defining the undesired scenario</t>
  </si>
  <si>
    <t>Why could it happen or why did it happen?</t>
  </si>
  <si>
    <t>What usually stops it happening?</t>
  </si>
  <si>
    <t>What could reduce the level of risk?</t>
  </si>
  <si>
    <t>What would the level of risk be with the new control measures?</t>
  </si>
  <si>
    <t>How much will the control measures cost over their lifetime?</t>
  </si>
  <si>
    <t>Hazard</t>
  </si>
  <si>
    <t>Type of scenario</t>
  </si>
  <si>
    <t>Description of scenario/incident</t>
  </si>
  <si>
    <t>Root cause(s)</t>
  </si>
  <si>
    <t>Existing risk control measures</t>
  </si>
  <si>
    <t>Likelihood
Score 1-5</t>
  </si>
  <si>
    <t>Reasoning behind Likelihood Score</t>
  </si>
  <si>
    <t>Impact
Score 1-5</t>
  </si>
  <si>
    <t>Reasoning behind Impact score
(Short term and long term)</t>
  </si>
  <si>
    <t>Initial risk score</t>
  </si>
  <si>
    <t>Further risk control options that could reduce either Liikelihood or Impact</t>
  </si>
  <si>
    <t>Revised Likelihood
Score 1-5</t>
  </si>
  <si>
    <t>Revised Impact
Score 1-5</t>
  </si>
  <si>
    <t>Residual risk score</t>
  </si>
  <si>
    <t>Change in risk score</t>
  </si>
  <si>
    <t>Initial cost (e.g., design, purchase, installation, commission)</t>
  </si>
  <si>
    <t>Anticpated lifetime of control measure in years</t>
  </si>
  <si>
    <t>Collision</t>
  </si>
  <si>
    <t>1.1.1</t>
  </si>
  <si>
    <t>Grounding</t>
  </si>
  <si>
    <t>Allision</t>
  </si>
  <si>
    <t>Foundering</t>
  </si>
  <si>
    <t>Strucural failure</t>
  </si>
  <si>
    <t>Other</t>
  </si>
  <si>
    <t>What kind of consequences could occur?</t>
  </si>
  <si>
    <t>Consequences</t>
  </si>
  <si>
    <t xml:space="preserve">What is the level of risk now? How likely will the undesired scenario occur and what will the likely </t>
  </si>
  <si>
    <t>Reef at Prince William Sound</t>
  </si>
  <si>
    <t>Oil tanker grounds on reef</t>
  </si>
  <si>
    <t>Average annual cost (e.g., maintenance, operation, monitoring)</t>
  </si>
  <si>
    <t>As for Scenario 1</t>
  </si>
  <si>
    <t>As for Scenario 2</t>
  </si>
  <si>
    <t xml:space="preserve">Add additional radar sites ($3.3 million)
</t>
  </si>
  <si>
    <t xml:space="preserve">Amend warning procedures ($1000)
</t>
  </si>
  <si>
    <t>Apply speed limit in the sound ($5000, new documentation)</t>
  </si>
  <si>
    <t>Modify traffic routes ($30,000 consultation, IMO liaison, mapping)</t>
  </si>
  <si>
    <t>Apply daytime transit to the sound ($10,000 documentaion and liaison)</t>
  </si>
  <si>
    <t>As for Scenario 3</t>
  </si>
  <si>
    <t>As for Scenario 4</t>
  </si>
  <si>
    <t>VTS with warning protocols
Traffic lanes
Competent crews</t>
  </si>
  <si>
    <t>Cumulative estimated whole life cost</t>
  </si>
  <si>
    <t>Estimated whole life cost</t>
  </si>
  <si>
    <t>Zone/ Hazard/
Scenario Ref.</t>
  </si>
  <si>
    <t>Inadequate VTS communications infrastructure.
Lack of spatial awareness, especially at night
Vessel speed.
Vessel transit routes
Lack of crew adherence to working practices
Lack of available crew</t>
  </si>
  <si>
    <t>Historically has only occurred once but is not rare because it is a common transit area for oil tankers. In normal conditions without icebergs transiting is within normal traffic lanes.</t>
  </si>
  <si>
    <t>Devastating environmental effect of historical incident costing $2 million clean up and $3 million lost product.</t>
  </si>
  <si>
    <t>Significant oil spillage resulting in lost cargo, environmental damage, oil spill clean up and legal 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</si>
</sst>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._-;\-* #,##0.00\ _k_r_._-;_-* &quot;-&quot;??\ _k_r_._-;_-@_-"/>
    <numFmt numFmtId="165" formatCode="_-* #,##0\ _k_r_._-;\-* #,##0\ _k_r_._-;_-* &quot;-&quot;??\ _k_r_._-;_-@_-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sz val="9"/>
      <color indexed="81"/>
      <name val="Tahoma"/>
      <family val="2"/>
    </font>
    <font>
      <b/>
      <sz val="16"/>
      <color theme="0"/>
      <name val="Calibri"/>
      <family val="2"/>
      <scheme val="minor"/>
    </font>
    <font>
      <b/>
      <sz val="14"/>
      <color indexed="81"/>
      <name val="Tahoma"/>
      <family val="2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rgb="FF00558C"/>
      <name val="Calibri"/>
      <family val="2"/>
      <scheme val="minor"/>
    </font>
    <font>
      <sz val="36"/>
      <color rgb="FF00558C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rgb="FF00558C"/>
      <name val="Calibri"/>
      <family val="2"/>
      <scheme val="minor"/>
    </font>
    <font>
      <b/>
      <sz val="14"/>
      <color rgb="FF00558C"/>
      <name val="Calibri"/>
      <family val="2"/>
      <scheme val="minor"/>
    </font>
    <font>
      <b/>
      <sz val="16"/>
      <color rgb="FF00558C"/>
      <name val="Calibri"/>
      <family val="2"/>
      <scheme val="minor"/>
    </font>
    <font>
      <b/>
      <sz val="14"/>
      <color rgb="FF99509F"/>
      <name val="Calibri"/>
      <family val="2"/>
      <scheme val="minor"/>
    </font>
    <font>
      <b/>
      <sz val="18"/>
      <color rgb="FF99509F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EDB00"/>
        <bgColor indexed="64"/>
      </patternFill>
    </fill>
    <fill>
      <patternFill patternType="solid">
        <fgColor rgb="FF00558C"/>
        <bgColor indexed="64"/>
      </patternFill>
    </fill>
    <fill>
      <patternFill patternType="solid">
        <fgColor rgb="FF99509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75"/>
        <bgColor indexed="64"/>
      </patternFill>
    </fill>
    <fill>
      <patternFill patternType="solid">
        <fgColor rgb="FFC799C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/>
      <right style="thick">
        <color theme="0"/>
      </right>
      <top/>
      <bottom style="medium">
        <color theme="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 applyAlignment="1">
      <alignment horizontal="left" vertical="center" indent="3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8" fillId="2" borderId="6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10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0" fillId="6" borderId="0" xfId="0" applyFill="1"/>
    <xf numFmtId="49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165" fontId="19" fillId="2" borderId="6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49" fontId="19" fillId="2" borderId="6" xfId="0" applyNumberFormat="1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/>
    </xf>
    <xf numFmtId="165" fontId="6" fillId="5" borderId="8" xfId="2" applyNumberFormat="1" applyFont="1" applyFill="1" applyBorder="1" applyAlignment="1">
      <alignment horizontal="right" vertical="center" wrapText="1"/>
    </xf>
    <xf numFmtId="0" fontId="19" fillId="2" borderId="6" xfId="2" applyNumberFormat="1" applyFont="1" applyFill="1" applyBorder="1" applyAlignment="1">
      <alignment horizontal="center" vertical="center" wrapText="1"/>
    </xf>
    <xf numFmtId="164" fontId="19" fillId="2" borderId="6" xfId="2" applyFont="1" applyFill="1" applyBorder="1" applyAlignment="1">
      <alignment horizontal="center" vertical="center" wrapText="1"/>
    </xf>
    <xf numFmtId="164" fontId="6" fillId="5" borderId="8" xfId="2" applyFont="1" applyFill="1" applyBorder="1" applyAlignment="1">
      <alignment horizontal="right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164" fontId="6" fillId="8" borderId="8" xfId="2" applyFont="1" applyFill="1" applyBorder="1" applyAlignment="1">
      <alignment horizontal="right" vertical="center" wrapText="1"/>
    </xf>
  </cellXfs>
  <cellStyles count="3">
    <cellStyle name="Comma" xfId="2" builtinId="3"/>
    <cellStyle name="Hyperlink" xfId="1" builtinId="8"/>
    <cellStyle name="Normal" xfId="0" builtinId="0"/>
  </cellStyles>
  <dxfs count="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9509F"/>
      <color rgb="FFC799CB"/>
      <color rgb="FF00558C"/>
      <color rgb="FFA7E6FF"/>
      <color rgb="FF009FE1"/>
      <color rgb="FF009E00"/>
      <color rgb="FFCCE9AD"/>
      <color rgb="FFFFB3B3"/>
      <color rgb="FF45922A"/>
      <color rgb="FF9BDC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986117</xdr:colOff>
      <xdr:row>12</xdr:row>
      <xdr:rowOff>33617</xdr:rowOff>
    </xdr:from>
    <xdr:to>
      <xdr:col>7</xdr:col>
      <xdr:colOff>1512793</xdr:colOff>
      <xdr:row>16</xdr:row>
      <xdr:rowOff>179294</xdr:rowOff>
    </xdr:to>
    <xdr:sp macro="" textlink="">
      <xdr:nvSpPr>
        <xdr:cNvPr id="4" name="Arrow: Bent-Up 3">
          <a:extLst>
            <a:ext uri="{FF2B5EF4-FFF2-40B4-BE49-F238E27FC236}">
              <a16:creationId xmlns:a16="http://schemas.microsoft.com/office/drawing/2014/main" id="{DD216FD8-4F1E-4D8F-B32F-8E9CBAD6A4D9}"/>
            </a:ext>
          </a:extLst>
        </xdr:cNvPr>
        <xdr:cNvSpPr/>
      </xdr:nvSpPr>
      <xdr:spPr>
        <a:xfrm flipH="1">
          <a:off x="9334499" y="7160558"/>
          <a:ext cx="5647765" cy="907677"/>
        </a:xfrm>
        <a:prstGeom prst="bentUpArrow">
          <a:avLst/>
        </a:prstGeom>
        <a:solidFill>
          <a:srgbClr val="52AE3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661147</xdr:colOff>
      <xdr:row>12</xdr:row>
      <xdr:rowOff>56030</xdr:rowOff>
    </xdr:from>
    <xdr:to>
      <xdr:col>12</xdr:col>
      <xdr:colOff>2241177</xdr:colOff>
      <xdr:row>17</xdr:row>
      <xdr:rowOff>11207</xdr:rowOff>
    </xdr:to>
    <xdr:sp macro="" textlink="">
      <xdr:nvSpPr>
        <xdr:cNvPr id="5" name="Arrow: Bent-Up 4">
          <a:extLst>
            <a:ext uri="{FF2B5EF4-FFF2-40B4-BE49-F238E27FC236}">
              <a16:creationId xmlns:a16="http://schemas.microsoft.com/office/drawing/2014/main" id="{1F69A165-CD37-4EB6-A216-6A0952CCDA9C}"/>
            </a:ext>
          </a:extLst>
        </xdr:cNvPr>
        <xdr:cNvSpPr/>
      </xdr:nvSpPr>
      <xdr:spPr>
        <a:xfrm>
          <a:off x="17324294" y="7182971"/>
          <a:ext cx="5647765" cy="907677"/>
        </a:xfrm>
        <a:prstGeom prst="bentUpArrow">
          <a:avLst/>
        </a:prstGeom>
        <a:solidFill>
          <a:srgbClr val="52AE3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0</xdr:colOff>
      <xdr:row>14</xdr:row>
      <xdr:rowOff>22412</xdr:rowOff>
    </xdr:from>
    <xdr:to>
      <xdr:col>9</xdr:col>
      <xdr:colOff>582706</xdr:colOff>
      <xdr:row>19</xdr:row>
      <xdr:rowOff>44824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B72DE33-84D3-5FF2-4570-7B29A283C75B}"/>
            </a:ext>
          </a:extLst>
        </xdr:cNvPr>
        <xdr:cNvSpPr txBox="1"/>
      </xdr:nvSpPr>
      <xdr:spPr>
        <a:xfrm>
          <a:off x="15038294" y="7530353"/>
          <a:ext cx="2207559" cy="974912"/>
        </a:xfrm>
        <a:prstGeom prst="rect">
          <a:avLst/>
        </a:prstGeom>
        <a:solidFill>
          <a:srgbClr val="FEDB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 b="1">
              <a:solidFill>
                <a:srgbClr val="00558C"/>
              </a:solidFill>
              <a:latin typeface="Avenir Next LT Pro Demi" panose="020B0704020202020204" pitchFamily="34" charset="0"/>
            </a:rPr>
            <a:t>These must link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16</xdr:row>
      <xdr:rowOff>24106</xdr:rowOff>
    </xdr:from>
    <xdr:to>
      <xdr:col>4</xdr:col>
      <xdr:colOff>1792894</xdr:colOff>
      <xdr:row>44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35C73B-BCC5-401D-B14C-A71AF44DE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9" y="3072106"/>
          <a:ext cx="10298720" cy="5357519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44</xdr:row>
      <xdr:rowOff>161925</xdr:rowOff>
    </xdr:from>
    <xdr:to>
      <xdr:col>4</xdr:col>
      <xdr:colOff>1884930</xdr:colOff>
      <xdr:row>66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8EF9A5-EAD9-48C2-B46C-95F58511B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499" y="8543925"/>
          <a:ext cx="10409806" cy="41148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0</xdr:row>
      <xdr:rowOff>47624</xdr:rowOff>
    </xdr:from>
    <xdr:to>
      <xdr:col>4</xdr:col>
      <xdr:colOff>1919192</xdr:colOff>
      <xdr:row>14</xdr:row>
      <xdr:rowOff>171449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7238B9-9C7D-C3DC-D1AD-423D405E2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1" y="47624"/>
          <a:ext cx="10577416" cy="2790825"/>
        </a:xfrm>
        <a:prstGeom prst="rect">
          <a:avLst/>
        </a:prstGeom>
      </xdr:spPr>
    </xdr:pic>
    <xdr:clientData/>
  </xdr:twoCellAnchor>
  <xdr:twoCellAnchor editAs="oneCell">
    <xdr:from>
      <xdr:col>4</xdr:col>
      <xdr:colOff>2247899</xdr:colOff>
      <xdr:row>0</xdr:row>
      <xdr:rowOff>114300</xdr:rowOff>
    </xdr:from>
    <xdr:to>
      <xdr:col>6</xdr:col>
      <xdr:colOff>3954343</xdr:colOff>
      <xdr:row>62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881F0A9-D9ED-C6E4-BA72-35CCEE053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963274" y="114300"/>
          <a:ext cx="10707569" cy="1171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F5318-D5C4-4F47-BE0F-0895BB7CE346}">
  <dimension ref="A1:AA11"/>
  <sheetViews>
    <sheetView tabSelected="1" zoomScale="62" zoomScaleNormal="62" workbookViewId="0">
      <selection activeCell="M35" sqref="M35"/>
    </sheetView>
  </sheetViews>
  <sheetFormatPr defaultColWidth="8.85546875" defaultRowHeight="15" x14ac:dyDescent="0.25"/>
  <cols>
    <col min="1" max="1" width="35.140625" style="29" customWidth="1"/>
    <col min="2" max="2" width="38.28515625" style="29" customWidth="1"/>
    <col min="3" max="3" width="35.5703125" style="29" customWidth="1"/>
    <col min="4" max="4" width="16.140625" style="30" bestFit="1" customWidth="1"/>
    <col min="5" max="5" width="31.28515625" style="29" customWidth="1"/>
    <col min="6" max="6" width="40.5703125" style="29" customWidth="1"/>
    <col min="7" max="7" width="36.28515625" style="29" customWidth="1"/>
    <col min="8" max="8" width="23.5703125" style="29" bestFit="1" customWidth="1"/>
    <col min="9" max="9" width="30.5703125" style="29" customWidth="1"/>
    <col min="10" max="10" width="21.140625" style="29" bestFit="1" customWidth="1"/>
    <col min="11" max="11" width="33.28515625" style="29" customWidth="1"/>
    <col min="12" max="12" width="13.42578125" style="29" customWidth="1"/>
    <col min="13" max="13" width="46.7109375" style="29" customWidth="1"/>
    <col min="14" max="14" width="17.42578125" style="29" customWidth="1"/>
    <col min="15" max="15" width="16.7109375" style="29" customWidth="1"/>
    <col min="16" max="17" width="13.28515625" style="29" customWidth="1"/>
    <col min="18" max="20" width="23" style="29" customWidth="1"/>
    <col min="21" max="21" width="22.42578125" style="29" bestFit="1" customWidth="1"/>
    <col min="22" max="22" width="22.42578125" style="7" bestFit="1" customWidth="1"/>
  </cols>
  <sheetData>
    <row r="1" spans="1:27" x14ac:dyDescent="0.25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7" ht="70.150000000000006" customHeight="1" thickBot="1" x14ac:dyDescent="0.3">
      <c r="A2" s="8" t="s">
        <v>0</v>
      </c>
      <c r="B2" s="9" t="s">
        <v>1</v>
      </c>
      <c r="C2" s="10" t="s">
        <v>2</v>
      </c>
      <c r="D2" s="1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44" t="s">
        <v>4</v>
      </c>
      <c r="U2" s="44"/>
      <c r="V2" s="8" t="s">
        <v>5</v>
      </c>
    </row>
    <row r="3" spans="1:27" x14ac:dyDescent="0.25">
      <c r="A3" s="12"/>
      <c r="B3" s="12"/>
      <c r="C3" s="12"/>
      <c r="D3" s="13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4"/>
    </row>
    <row r="4" spans="1:27" ht="100.9" customHeight="1" thickBot="1" x14ac:dyDescent="0.3">
      <c r="A4" s="42" t="s">
        <v>6</v>
      </c>
      <c r="B4" s="43"/>
      <c r="C4" s="43"/>
      <c r="D4" s="43"/>
      <c r="E4" s="15" t="s">
        <v>36</v>
      </c>
      <c r="F4" s="15" t="s">
        <v>7</v>
      </c>
      <c r="G4" s="15" t="s">
        <v>8</v>
      </c>
      <c r="H4" s="43" t="s">
        <v>38</v>
      </c>
      <c r="I4" s="43"/>
      <c r="J4" s="43"/>
      <c r="K4" s="43"/>
      <c r="L4" s="43"/>
      <c r="M4" s="16" t="s">
        <v>9</v>
      </c>
      <c r="N4" s="40" t="s">
        <v>10</v>
      </c>
      <c r="O4" s="41"/>
      <c r="P4" s="41"/>
      <c r="Q4" s="45"/>
      <c r="R4" s="46" t="s">
        <v>11</v>
      </c>
      <c r="S4" s="47"/>
      <c r="T4" s="47"/>
      <c r="U4" s="47"/>
      <c r="V4" s="47"/>
      <c r="Y4" s="2"/>
      <c r="Z4" s="2"/>
      <c r="AA4" s="2"/>
    </row>
    <row r="5" spans="1:27" s="2" customFormat="1" ht="94.5" thickBot="1" x14ac:dyDescent="0.3">
      <c r="A5" s="17" t="s">
        <v>12</v>
      </c>
      <c r="B5" s="17" t="s">
        <v>13</v>
      </c>
      <c r="C5" s="17" t="s">
        <v>14</v>
      </c>
      <c r="D5" s="18" t="s">
        <v>54</v>
      </c>
      <c r="E5" s="17" t="s">
        <v>37</v>
      </c>
      <c r="F5" s="17" t="s">
        <v>15</v>
      </c>
      <c r="G5" s="18" t="s">
        <v>16</v>
      </c>
      <c r="H5" s="19" t="s">
        <v>17</v>
      </c>
      <c r="I5" s="19" t="s">
        <v>18</v>
      </c>
      <c r="J5" s="19" t="s">
        <v>19</v>
      </c>
      <c r="K5" s="19" t="s">
        <v>20</v>
      </c>
      <c r="L5" s="20" t="s">
        <v>21</v>
      </c>
      <c r="M5" s="19" t="s">
        <v>22</v>
      </c>
      <c r="N5" s="19" t="s">
        <v>23</v>
      </c>
      <c r="O5" s="19" t="s">
        <v>24</v>
      </c>
      <c r="P5" s="20" t="s">
        <v>25</v>
      </c>
      <c r="Q5" s="20" t="s">
        <v>26</v>
      </c>
      <c r="R5" s="21" t="s">
        <v>27</v>
      </c>
      <c r="S5" s="21" t="s">
        <v>28</v>
      </c>
      <c r="T5" s="21" t="s">
        <v>41</v>
      </c>
      <c r="U5" s="22" t="s">
        <v>53</v>
      </c>
      <c r="V5" s="22" t="s">
        <v>52</v>
      </c>
    </row>
    <row r="6" spans="1:27" s="28" customFormat="1" ht="210" customHeight="1" thickBot="1" x14ac:dyDescent="0.3">
      <c r="A6" s="32" t="s">
        <v>39</v>
      </c>
      <c r="B6" s="33" t="s">
        <v>31</v>
      </c>
      <c r="C6" s="33" t="s">
        <v>40</v>
      </c>
      <c r="D6" s="24" t="s">
        <v>30</v>
      </c>
      <c r="E6" s="33" t="s">
        <v>58</v>
      </c>
      <c r="F6" s="33" t="s">
        <v>55</v>
      </c>
      <c r="G6" s="33" t="s">
        <v>51</v>
      </c>
      <c r="H6" s="25">
        <v>2</v>
      </c>
      <c r="I6" s="33" t="s">
        <v>56</v>
      </c>
      <c r="J6" s="26">
        <v>5</v>
      </c>
      <c r="K6" s="33" t="s">
        <v>57</v>
      </c>
      <c r="L6" s="4">
        <f>H6*J6</f>
        <v>10</v>
      </c>
      <c r="M6" s="33" t="s">
        <v>44</v>
      </c>
      <c r="N6" s="25">
        <v>1</v>
      </c>
      <c r="O6" s="26">
        <v>5</v>
      </c>
      <c r="P6" s="4">
        <f>N6*O6</f>
        <v>5</v>
      </c>
      <c r="Q6" s="31">
        <f>L6-P6</f>
        <v>5</v>
      </c>
      <c r="R6" s="38">
        <v>3000000</v>
      </c>
      <c r="S6" s="37">
        <v>30</v>
      </c>
      <c r="T6" s="27">
        <v>10000</v>
      </c>
      <c r="U6" s="48">
        <f>R6+(S6*T6)</f>
        <v>3300000</v>
      </c>
      <c r="V6" s="39">
        <f>U6</f>
        <v>3300000</v>
      </c>
    </row>
    <row r="7" spans="1:27" s="28" customFormat="1" ht="45" customHeight="1" thickBot="1" x14ac:dyDescent="0.3">
      <c r="A7" s="32" t="s">
        <v>39</v>
      </c>
      <c r="B7" s="33" t="s">
        <v>31</v>
      </c>
      <c r="C7" s="33" t="s">
        <v>40</v>
      </c>
      <c r="D7" s="24" t="s">
        <v>30</v>
      </c>
      <c r="E7" s="33" t="s">
        <v>42</v>
      </c>
      <c r="F7" s="33" t="s">
        <v>42</v>
      </c>
      <c r="G7" s="33" t="s">
        <v>42</v>
      </c>
      <c r="H7" s="25">
        <v>2</v>
      </c>
      <c r="I7" s="33" t="s">
        <v>42</v>
      </c>
      <c r="J7" s="26">
        <v>5</v>
      </c>
      <c r="K7" s="33" t="s">
        <v>42</v>
      </c>
      <c r="L7" s="4">
        <f>H7*J7</f>
        <v>10</v>
      </c>
      <c r="M7" s="23" t="s">
        <v>45</v>
      </c>
      <c r="N7" s="25">
        <v>1</v>
      </c>
      <c r="O7" s="26">
        <v>5</v>
      </c>
      <c r="P7" s="4">
        <f>N7*O7</f>
        <v>5</v>
      </c>
      <c r="Q7" s="31">
        <f>L7-P7</f>
        <v>5</v>
      </c>
      <c r="R7" s="38">
        <v>1000</v>
      </c>
      <c r="S7" s="37">
        <v>30</v>
      </c>
      <c r="T7" s="27">
        <v>0</v>
      </c>
      <c r="U7" s="48">
        <f>R7+(S7*T7)</f>
        <v>1000</v>
      </c>
      <c r="V7" s="39">
        <f>V6+U7</f>
        <v>3301000</v>
      </c>
    </row>
    <row r="8" spans="1:27" s="28" customFormat="1" ht="64.5" customHeight="1" thickBot="1" x14ac:dyDescent="0.3">
      <c r="A8" s="32" t="s">
        <v>39</v>
      </c>
      <c r="B8" s="33" t="s">
        <v>31</v>
      </c>
      <c r="C8" s="33" t="s">
        <v>40</v>
      </c>
      <c r="D8" s="24" t="s">
        <v>30</v>
      </c>
      <c r="E8" s="33" t="s">
        <v>42</v>
      </c>
      <c r="F8" s="33" t="s">
        <v>42</v>
      </c>
      <c r="G8" s="33" t="s">
        <v>42</v>
      </c>
      <c r="H8" s="25">
        <v>2</v>
      </c>
      <c r="I8" s="33" t="s">
        <v>43</v>
      </c>
      <c r="J8" s="26">
        <v>5</v>
      </c>
      <c r="K8" s="33" t="s">
        <v>42</v>
      </c>
      <c r="L8" s="4">
        <f>H8*J8</f>
        <v>10</v>
      </c>
      <c r="M8" s="33" t="s">
        <v>47</v>
      </c>
      <c r="N8" s="25">
        <v>1</v>
      </c>
      <c r="O8" s="26">
        <v>5</v>
      </c>
      <c r="P8" s="4">
        <f>N8*O8</f>
        <v>5</v>
      </c>
      <c r="Q8" s="31">
        <f>L8-P8</f>
        <v>5</v>
      </c>
      <c r="R8" s="38">
        <v>30000</v>
      </c>
      <c r="S8" s="37">
        <v>30</v>
      </c>
      <c r="T8" s="27">
        <v>0</v>
      </c>
      <c r="U8" s="48">
        <f>R8+(S8*T8)</f>
        <v>30000</v>
      </c>
      <c r="V8" s="39">
        <f>V7+U8</f>
        <v>3331000</v>
      </c>
    </row>
    <row r="9" spans="1:27" s="28" customFormat="1" ht="59.25" customHeight="1" thickBot="1" x14ac:dyDescent="0.3">
      <c r="A9" s="32" t="s">
        <v>39</v>
      </c>
      <c r="B9" s="33" t="s">
        <v>31</v>
      </c>
      <c r="C9" s="33" t="s">
        <v>40</v>
      </c>
      <c r="D9" s="24" t="s">
        <v>30</v>
      </c>
      <c r="E9" s="33" t="s">
        <v>42</v>
      </c>
      <c r="F9" s="33" t="s">
        <v>42</v>
      </c>
      <c r="G9" s="33" t="s">
        <v>42</v>
      </c>
      <c r="H9" s="25">
        <v>2</v>
      </c>
      <c r="I9" s="33" t="s">
        <v>49</v>
      </c>
      <c r="J9" s="26">
        <v>5</v>
      </c>
      <c r="K9" s="33" t="s">
        <v>42</v>
      </c>
      <c r="L9" s="4">
        <f>H9*J9</f>
        <v>10</v>
      </c>
      <c r="M9" s="33" t="s">
        <v>46</v>
      </c>
      <c r="N9" s="25">
        <v>1</v>
      </c>
      <c r="O9" s="26">
        <v>5</v>
      </c>
      <c r="P9" s="4">
        <f>N9*O9</f>
        <v>5</v>
      </c>
      <c r="Q9" s="31">
        <f>L9-P9</f>
        <v>5</v>
      </c>
      <c r="R9" s="38">
        <v>5000</v>
      </c>
      <c r="S9" s="37">
        <v>30</v>
      </c>
      <c r="T9" s="27">
        <v>0</v>
      </c>
      <c r="U9" s="48">
        <f>R9+(S9*T9)</f>
        <v>5000</v>
      </c>
      <c r="V9" s="39">
        <f>V8+U9</f>
        <v>3336000</v>
      </c>
    </row>
    <row r="10" spans="1:27" s="28" customFormat="1" ht="66.75" customHeight="1" thickBot="1" x14ac:dyDescent="0.3">
      <c r="A10" s="32" t="s">
        <v>39</v>
      </c>
      <c r="B10" s="33" t="s">
        <v>31</v>
      </c>
      <c r="C10" s="33" t="s">
        <v>40</v>
      </c>
      <c r="D10" s="24" t="s">
        <v>30</v>
      </c>
      <c r="E10" s="33" t="s">
        <v>42</v>
      </c>
      <c r="F10" s="33" t="s">
        <v>42</v>
      </c>
      <c r="G10" s="33" t="s">
        <v>42</v>
      </c>
      <c r="H10" s="25">
        <v>2</v>
      </c>
      <c r="I10" s="33" t="s">
        <v>50</v>
      </c>
      <c r="J10" s="26">
        <v>5</v>
      </c>
      <c r="K10" s="33" t="s">
        <v>42</v>
      </c>
      <c r="L10" s="4">
        <f>H10*J10</f>
        <v>10</v>
      </c>
      <c r="M10" s="33" t="s">
        <v>48</v>
      </c>
      <c r="N10" s="25">
        <v>1</v>
      </c>
      <c r="O10" s="26">
        <v>5</v>
      </c>
      <c r="P10" s="4">
        <f>N10*O10</f>
        <v>5</v>
      </c>
      <c r="Q10" s="31">
        <f>L10-P10</f>
        <v>5</v>
      </c>
      <c r="R10" s="38">
        <v>10000</v>
      </c>
      <c r="S10" s="37">
        <v>30</v>
      </c>
      <c r="T10" s="27">
        <v>0</v>
      </c>
      <c r="U10" s="48">
        <f>R10+(S10*T10)</f>
        <v>10000</v>
      </c>
      <c r="V10" s="39">
        <f>V9+U10</f>
        <v>3346000</v>
      </c>
    </row>
    <row r="11" spans="1:27" s="28" customFormat="1" ht="45" customHeight="1" thickBot="1" x14ac:dyDescent="0.3">
      <c r="A11" s="35"/>
      <c r="B11" s="33"/>
      <c r="C11" s="33"/>
      <c r="D11" s="34"/>
      <c r="E11" s="33"/>
      <c r="F11" s="33"/>
      <c r="G11" s="33"/>
      <c r="H11" s="25"/>
      <c r="I11" s="33"/>
      <c r="J11" s="26"/>
      <c r="K11" s="33"/>
      <c r="L11" s="4"/>
      <c r="M11" s="33"/>
      <c r="N11" s="25"/>
      <c r="O11" s="26"/>
      <c r="P11" s="4"/>
      <c r="Q11" s="31"/>
      <c r="R11" s="38"/>
      <c r="S11" s="27"/>
      <c r="T11" s="27"/>
      <c r="U11" s="48"/>
      <c r="V11" s="36"/>
    </row>
  </sheetData>
  <sheetProtection insertRows="0" insertHyperlinks="0" deleteRows="0" sort="0" autoFilter="0"/>
  <autoFilter ref="A5:U5" xr:uid="{AA9F5318-D5C4-4F47-BE0F-0895BB7CE346}">
    <sortState xmlns:xlrd2="http://schemas.microsoft.com/office/spreadsheetml/2017/richdata2" ref="A6:U10">
      <sortCondition ref="D5"/>
    </sortState>
  </autoFilter>
  <mergeCells count="5">
    <mergeCell ref="A4:D4"/>
    <mergeCell ref="H4:L4"/>
    <mergeCell ref="T2:U2"/>
    <mergeCell ref="N4:Q4"/>
    <mergeCell ref="R4:V4"/>
  </mergeCells>
  <phoneticPr fontId="9" type="noConversion"/>
  <conditionalFormatting sqref="H6:I6 H11:I11 H7:H10">
    <cfRule type="colorScale" priority="86">
      <colorScale>
        <cfvo type="num" val="1"/>
        <cfvo type="num" val="5"/>
        <color theme="8" tint="0.39997558519241921"/>
        <color theme="8" tint="-0.249977111117893"/>
      </colorScale>
    </cfRule>
  </conditionalFormatting>
  <conditionalFormatting sqref="J6:J11">
    <cfRule type="colorScale" priority="3">
      <colorScale>
        <cfvo type="num" val="1"/>
        <cfvo type="num" val="5"/>
        <color theme="9" tint="0.39997558519241921"/>
        <color theme="9" tint="-0.249977111117893"/>
      </colorScale>
    </cfRule>
  </conditionalFormatting>
  <conditionalFormatting sqref="K11 K6">
    <cfRule type="colorScale" priority="85">
      <colorScale>
        <cfvo type="num" val="1"/>
        <cfvo type="num" val="5"/>
        <color theme="9" tint="0.39997558519241921"/>
        <color theme="9" tint="-0.249977111117893"/>
      </colorScale>
    </cfRule>
  </conditionalFormatting>
  <conditionalFormatting sqref="L6:L11">
    <cfRule type="cellIs" dxfId="7" priority="23" operator="between">
      <formula>15</formula>
      <formula>26</formula>
    </cfRule>
    <cfRule type="cellIs" dxfId="6" priority="24" operator="between">
      <formula>9</formula>
      <formula>12</formula>
    </cfRule>
    <cfRule type="cellIs" dxfId="5" priority="25" operator="between">
      <formula>5</formula>
      <formula>8</formula>
    </cfRule>
    <cfRule type="cellIs" dxfId="4" priority="26" operator="between">
      <formula>0</formula>
      <formula>5</formula>
    </cfRule>
  </conditionalFormatting>
  <conditionalFormatting sqref="N6:N11">
    <cfRule type="colorScale" priority="2">
      <colorScale>
        <cfvo type="num" val="1"/>
        <cfvo type="num" val="5"/>
        <color theme="8" tint="0.39997558519241921"/>
        <color theme="8" tint="-0.249977111117893"/>
      </colorScale>
    </cfRule>
  </conditionalFormatting>
  <conditionalFormatting sqref="O6:O11">
    <cfRule type="colorScale" priority="1">
      <colorScale>
        <cfvo type="num" val="1"/>
        <cfvo type="num" val="5"/>
        <color theme="9" tint="0.39997558519241921"/>
        <color theme="9" tint="-0.249977111117893"/>
      </colorScale>
    </cfRule>
  </conditionalFormatting>
  <conditionalFormatting sqref="P6:P11">
    <cfRule type="cellIs" dxfId="3" priority="11" operator="between">
      <formula>15</formula>
      <formula>26</formula>
    </cfRule>
    <cfRule type="cellIs" dxfId="2" priority="12" operator="between">
      <formula>9</formula>
      <formula>12</formula>
    </cfRule>
    <cfRule type="cellIs" dxfId="1" priority="13" operator="between">
      <formula>5</formula>
      <formula>8</formula>
    </cfRule>
    <cfRule type="cellIs" dxfId="0" priority="14" operator="between">
      <formula>0</formula>
      <formula>5</formula>
    </cfRule>
  </conditionalFormatting>
  <pageMargins left="0.7" right="0.7" top="0.75" bottom="0.75" header="0.3" footer="0.3"/>
  <pageSetup paperSize="9" orientation="landscape" r:id="rId1"/>
  <ignoredErrors>
    <ignoredError sqref="D2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BD1056C-34BF-46B5-9DAF-3A9E615569B0}">
          <x14:formula1>
            <xm:f>Dropdowns!$A$1:$A$6</xm:f>
          </x14:formula1>
          <xm:sqref>B6:B1048576</xm:sqref>
        </x14:dataValidation>
        <x14:dataValidation type="list" allowBlank="1" showInputMessage="1" showErrorMessage="1" xr:uid="{B12C5C76-D283-4A5D-9A29-C60C502B6EBE}">
          <x14:formula1>
            <xm:f>Dropdowns!$D$1:$D$5</xm:f>
          </x14:formula1>
          <xm:sqref>N6:O1048576 H6:H1048576 J6:J1048576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375FE-65FF-4022-9A4C-A5AF4D061E9D}">
  <dimension ref="A1"/>
  <sheetViews>
    <sheetView zoomScale="145" zoomScaleNormal="145" workbookViewId="0">
      <selection activeCell="L32" sqref="L3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991C4-CA7F-4616-BDF3-669523E04416}">
  <dimension ref="A4:G6"/>
  <sheetViews>
    <sheetView topLeftCell="A28" workbookViewId="0">
      <selection activeCell="H19" sqref="H19"/>
    </sheetView>
  </sheetViews>
  <sheetFormatPr defaultColWidth="10.85546875" defaultRowHeight="15" x14ac:dyDescent="0.25"/>
  <cols>
    <col min="1" max="1" width="15.42578125" customWidth="1"/>
    <col min="2" max="2" width="8" customWidth="1"/>
    <col min="3" max="3" width="49.7109375" customWidth="1"/>
    <col min="4" max="4" width="57.5703125" customWidth="1"/>
    <col min="5" max="5" width="58.28515625" customWidth="1"/>
    <col min="6" max="6" width="76.7109375" customWidth="1"/>
    <col min="7" max="7" width="78.28515625" customWidth="1"/>
  </cols>
  <sheetData>
    <row r="4" spans="1:7" x14ac:dyDescent="0.25">
      <c r="A4" s="1"/>
    </row>
    <row r="6" spans="1:7" x14ac:dyDescent="0.25">
      <c r="G6" s="3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7E096-FC41-4011-BFD4-2CEF6480DE92}">
  <dimension ref="A1:D6"/>
  <sheetViews>
    <sheetView workbookViewId="0">
      <selection activeCell="E8" sqref="E8"/>
    </sheetView>
  </sheetViews>
  <sheetFormatPr defaultRowHeight="15" x14ac:dyDescent="0.25"/>
  <sheetData>
    <row r="1" spans="1:4" x14ac:dyDescent="0.25">
      <c r="A1" t="s">
        <v>31</v>
      </c>
      <c r="D1">
        <v>1</v>
      </c>
    </row>
    <row r="2" spans="1:4" x14ac:dyDescent="0.25">
      <c r="A2" t="s">
        <v>32</v>
      </c>
      <c r="D2">
        <v>2</v>
      </c>
    </row>
    <row r="3" spans="1:4" x14ac:dyDescent="0.25">
      <c r="A3" t="s">
        <v>29</v>
      </c>
      <c r="D3">
        <v>3</v>
      </c>
    </row>
    <row r="4" spans="1:4" x14ac:dyDescent="0.25">
      <c r="A4" t="s">
        <v>33</v>
      </c>
      <c r="D4">
        <v>4</v>
      </c>
    </row>
    <row r="5" spans="1:4" x14ac:dyDescent="0.25">
      <c r="A5" t="s">
        <v>34</v>
      </c>
      <c r="D5">
        <v>5</v>
      </c>
    </row>
    <row r="6" spans="1:4" x14ac:dyDescent="0.25">
      <c r="A6" t="s">
        <v>35</v>
      </c>
    </row>
  </sheetData>
  <sheetProtection algorithmName="SHA-512" hashValue="s6VOKR9CB1jKa9yI269YLcnuEVDEHrG3hswZx5JmDcrRYODGmGLXO//ft+7Rrv9/qQf8Eq03i1h2yjd6wgh/yA==" saltValue="1bueFQo8ctddhNEhzLJwnw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DE179D9FB0342B17C099E752EB0FB" ma:contentTypeVersion="13" ma:contentTypeDescription="Create a new document." ma:contentTypeScope="" ma:versionID="b329a9ad6490ac8a6dd0053bd873181c">
  <xsd:schema xmlns:xsd="http://www.w3.org/2001/XMLSchema" xmlns:xs="http://www.w3.org/2001/XMLSchema" xmlns:p="http://schemas.microsoft.com/office/2006/metadata/properties" xmlns:ns2="1bfdac25-5417-4dce-b783-1e79583e09c2" xmlns:ns3="ed72da13-45cf-4b5b-99f8-a2a89cf55939" targetNamespace="http://schemas.microsoft.com/office/2006/metadata/properties" ma:root="true" ma:fieldsID="1e3082ef2c6c63fd498c026643f9f731" ns2:_="" ns3:_="">
    <xsd:import namespace="1bfdac25-5417-4dce-b783-1e79583e09c2"/>
    <xsd:import namespace="ed72da13-45cf-4b5b-99f8-a2a89cf55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dac25-5417-4dce-b783-1e79583e0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72da13-45cf-4b5b-99f8-a2a89cf5593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1330EB-91BD-4446-959E-527255F24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07F5F-B339-429D-9127-F5C51498C8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F92E64-17DC-42B4-81E2-0A4782B20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fdac25-5417-4dce-b783-1e79583e09c2"/>
    <ds:schemaRef ds:uri="ed72da13-45cf-4b5b-99f8-a2a89cf559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Zone </vt:lpstr>
      <vt:lpstr> Zone hazards image</vt:lpstr>
      <vt:lpstr>G1138 Tables</vt:lpstr>
      <vt:lpstr>Dropdowns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</dc:creator>
  <cp:keywords/>
  <dc:description/>
  <cp:lastModifiedBy>Sarah Robinson, WWA Advisor</cp:lastModifiedBy>
  <cp:revision/>
  <dcterms:created xsi:type="dcterms:W3CDTF">2011-01-18T12:15:09Z</dcterms:created>
  <dcterms:modified xsi:type="dcterms:W3CDTF">2023-09-18T20:40:49Z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0x010100E8CDE179D9FB0342B17C099E752EB0FB</vt:lpwstr>
  </property>
</Properties>
</file>